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53"/>
  <c r="K23"/>
  <c r="K24"/>
  <c r="K25"/>
  <c r="K28"/>
  <c r="K29"/>
  <c r="K30"/>
  <c r="K31"/>
  <c r="K32"/>
  <c r="K33"/>
  <c r="K34"/>
  <c r="K35"/>
  <c r="K36"/>
  <c r="K37"/>
  <c r="K38"/>
  <c r="K39"/>
  <c r="K40"/>
  <c r="K42"/>
  <c r="K45"/>
  <c r="K46"/>
  <c r="K47"/>
  <c r="K48"/>
  <c r="K50"/>
  <c r="K51"/>
  <c r="K52"/>
  <c r="K54"/>
  <c r="K55"/>
  <c r="K56"/>
  <c r="K58"/>
  <c r="K59"/>
  <c r="K60"/>
  <c r="K61"/>
  <c r="K62"/>
  <c r="K63"/>
  <c r="K65"/>
  <c r="K66"/>
  <c r="K67"/>
  <c r="K68"/>
  <c r="K70"/>
  <c r="K71"/>
  <c r="K72"/>
  <c r="K73"/>
  <c r="K74"/>
  <c r="K75"/>
  <c r="K76"/>
  <c r="K77"/>
  <c r="K79"/>
  <c r="K80"/>
  <c r="K81"/>
  <c r="K82"/>
  <c r="K83"/>
  <c r="K84"/>
  <c r="K85"/>
  <c r="K86"/>
  <c r="K87"/>
  <c r="J78"/>
  <c r="K78" s="1"/>
  <c r="I78"/>
  <c r="J69"/>
  <c r="K69" s="1"/>
  <c r="I69"/>
  <c r="J64"/>
  <c r="K64" s="1"/>
  <c r="I64"/>
  <c r="J57"/>
  <c r="K57" s="1"/>
  <c r="I57"/>
  <c r="J53"/>
  <c r="K53" s="1"/>
  <c r="J49"/>
  <c r="K49" s="1"/>
  <c r="I49"/>
  <c r="J44"/>
  <c r="K44" s="1"/>
  <c r="I44"/>
  <c r="J37"/>
  <c r="I37"/>
  <c r="I27"/>
  <c r="I26" s="1"/>
  <c r="I21" s="1"/>
  <c r="J22"/>
  <c r="K22" s="1"/>
  <c r="I22"/>
  <c r="I43" l="1"/>
  <c r="I41" s="1"/>
  <c r="I89" s="1"/>
  <c r="J26"/>
  <c r="K26" s="1"/>
  <c r="J21"/>
  <c r="J43"/>
  <c r="J41" s="1"/>
  <c r="K41" s="1"/>
  <c r="K27"/>
  <c r="I88"/>
  <c r="J88" l="1"/>
  <c r="K88" s="1"/>
  <c r="K21"/>
  <c r="J89"/>
  <c r="K89" s="1"/>
  <c r="K43"/>
</calcChain>
</file>

<file path=xl/sharedStrings.xml><?xml version="1.0" encoding="utf-8"?>
<sst xmlns="http://schemas.openxmlformats.org/spreadsheetml/2006/main" count="95" uniqueCount="95">
  <si>
    <t>Naziv pozicije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</si>
  <si>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</si>
  <si>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</si>
  <si>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</si>
  <si>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</si>
  <si>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8. Ostali poslovni rashodi</t>
  </si>
  <si>
    <t>FINANCIJSKI PLAN</t>
  </si>
  <si>
    <t>Članak 2.</t>
  </si>
  <si>
    <t>Članak 3.</t>
  </si>
  <si>
    <t>Članak 4.</t>
  </si>
  <si>
    <t>Članak 1.</t>
  </si>
  <si>
    <t xml:space="preserve">       a) dugotrajne imovine osim financijske imovine</t>
  </si>
  <si>
    <t xml:space="preserve">       b) kratkotrajne imovine osim financijske imovine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</si>
  <si>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</si>
  <si>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</si>
  <si>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</si>
  <si>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</si>
  <si>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</si>
  <si>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 xml:space="preserve">        a) Troškovi sirovina i materijala </t>
  </si>
  <si>
    <t xml:space="preserve">        c) Ostali vanjski troškovi </t>
  </si>
  <si>
    <t xml:space="preserve">    1. Rashodi s osnove kamata i slični rashodi s poduzetnicima </t>
  </si>
  <si>
    <t>za razdoblje 01.01.2023. do 31.12.2023.</t>
  </si>
  <si>
    <t>Ovim financijskim planom za 2023. godinu planiraju se slijedeći prihodi i rashodi:</t>
  </si>
  <si>
    <t xml:space="preserve">    1. Prihodi od prodaje </t>
  </si>
  <si>
    <t>poduzetnicima</t>
  </si>
  <si>
    <t>građanima</t>
  </si>
  <si>
    <t>ostalim korisnicima (najam šatora)</t>
  </si>
  <si>
    <t xml:space="preserve">    2. Ostali poslovni prihodi </t>
  </si>
  <si>
    <t>Pružanje komunalnih usluga</t>
  </si>
  <si>
    <t>Održavanje građevina javne odvodnje oborinskih voda</t>
  </si>
  <si>
    <t>Održavanje čistoće javnih površina</t>
  </si>
  <si>
    <t>Održavanje javnih površina</t>
  </si>
  <si>
    <t>Održavanje bankina nerazvrstanih cesta</t>
  </si>
  <si>
    <t>Održavanje groblja</t>
  </si>
  <si>
    <t>Zimska služba</t>
  </si>
  <si>
    <t>Prihod od grobne naknade</t>
  </si>
  <si>
    <t>Usluge ukopa</t>
  </si>
  <si>
    <t>Prihodi od potpora i dotacija</t>
  </si>
  <si>
    <t>Ulaganje u komunalnu infrastrukturu</t>
  </si>
  <si>
    <t>Prihodi od subvencija (investicije i investicijsko održavanje komunalne infrastrukture</t>
  </si>
  <si>
    <t>Tekući popravci komunalnih objekata</t>
  </si>
  <si>
    <t xml:space="preserve">    2. Materijalni troškovi (117 do 119)</t>
  </si>
  <si>
    <t>Gorivo, mazivo potrošni materijal</t>
  </si>
  <si>
    <t>rezervni dijelovi komunalne opreme i sitni inventar</t>
  </si>
  <si>
    <t>Građevinski materijal</t>
  </si>
  <si>
    <t>Energija, voda, plin i dr.</t>
  </si>
  <si>
    <t xml:space="preserve">        b) Troškovi usluga</t>
  </si>
  <si>
    <t>računovodstvene i intelektualne usluge</t>
  </si>
  <si>
    <t>usluge telefona, poštanske i platnog prometa</t>
  </si>
  <si>
    <t>usluge tekućeg i investicijskog održavanja opreme</t>
  </si>
  <si>
    <t>osiguranje osoba, imovine, liječnički pregledi</t>
  </si>
  <si>
    <t>dnevnice, naknade članovima upravnih tijela, članarine, doprinosi, usavršavanje</t>
  </si>
  <si>
    <t>sponzorstva i reprezentacije</t>
  </si>
  <si>
    <t xml:space="preserve">   3. Troškovi osoblja (121 do 123)</t>
  </si>
  <si>
    <t xml:space="preserve">   5. Ostali troškovi - obaveze prema leasing kućama</t>
  </si>
  <si>
    <r>
      <t xml:space="preserve">III. FINANCIJSKI PRIHODI </t>
    </r>
    <r>
      <rPr>
        <sz val="9"/>
        <color indexed="62"/>
        <rFont val="Arial"/>
        <family val="2"/>
        <charset val="238"/>
      </rPr>
      <t>(132 do 139)</t>
    </r>
  </si>
  <si>
    <t xml:space="preserve">    2. Ostali prihodi s osnove kamata </t>
  </si>
  <si>
    <t xml:space="preserve">     4. Prihodi od ostalih dugotrajnih financijskih ulaganja i zajmova</t>
  </si>
  <si>
    <t xml:space="preserve">     5. Ostali prihodi s osnove kamata</t>
  </si>
  <si>
    <t xml:space="preserve">     6. Tečajne razlike i ostali financijski prihodi</t>
  </si>
  <si>
    <t xml:space="preserve">     7. Nerealizirani dobici (prihodi) od financijske imovine</t>
  </si>
  <si>
    <t xml:space="preserve">     8. Ostali financijski prihodi</t>
  </si>
  <si>
    <t xml:space="preserve">     3. Tečajne razlike i ostali financijski prihodi </t>
  </si>
  <si>
    <t xml:space="preserve">     1. Prihodi od ostalih dugotrajnih financijskih ulaganja i zajmova</t>
  </si>
  <si>
    <r>
      <t xml:space="preserve">IV. FINANCIJSKI RASHODI </t>
    </r>
    <r>
      <rPr>
        <sz val="9"/>
        <color indexed="62"/>
        <rFont val="Arial"/>
        <family val="2"/>
        <charset val="238"/>
      </rPr>
      <t>(141 do 147)</t>
    </r>
  </si>
  <si>
    <t>V   IZVANREDNI - OSTALI PRIHODI</t>
  </si>
  <si>
    <t>VI.   IZVANREDNI - OSTALI RASHODI</t>
  </si>
  <si>
    <r>
      <t xml:space="preserve">VII.   UKUPNI PRIHODI </t>
    </r>
    <r>
      <rPr>
        <sz val="9"/>
        <color indexed="62"/>
        <rFont val="Arial"/>
        <family val="2"/>
        <charset val="238"/>
      </rPr>
      <t>(111+131+148)</t>
    </r>
  </si>
  <si>
    <t xml:space="preserve">   6. Vrijednosna usklađenja (127 do 128)</t>
  </si>
  <si>
    <t xml:space="preserve">   7. Rezerviranja</t>
  </si>
  <si>
    <r>
      <t xml:space="preserve">VIII    UKUPNI RASHODI  </t>
    </r>
    <r>
      <rPr>
        <sz val="9"/>
        <color rgb="FF333399"/>
        <rFont val="Arial"/>
        <family val="2"/>
      </rPr>
      <t>(114+140+149)</t>
    </r>
  </si>
  <si>
    <t xml:space="preserve">        d) Troškovi prijevoza</t>
  </si>
  <si>
    <t>Ovaj financijski plan primjenjuje se od 01. siječnja 2023. godine.</t>
  </si>
  <si>
    <r>
      <t xml:space="preserve">I. POSLOVNI PRIHODI </t>
    </r>
    <r>
      <rPr>
        <sz val="9"/>
        <color theme="4" tint="-0.249977111117893"/>
        <rFont val="Arial"/>
        <family val="2"/>
        <charset val="238"/>
      </rPr>
      <t>(112 do 113)</t>
    </r>
  </si>
  <si>
    <t xml:space="preserve">    1. Promjene vrijednosti zaliha </t>
  </si>
  <si>
    <r>
      <t xml:space="preserve">II. POSLOVNI RASHODI </t>
    </r>
    <r>
      <rPr>
        <sz val="9"/>
        <color indexed="62"/>
        <rFont val="Arial"/>
        <family val="2"/>
        <charset val="238"/>
      </rPr>
      <t>(</t>
    </r>
    <r>
      <rPr>
        <sz val="8"/>
        <color rgb="FF333399"/>
        <rFont val="Arial"/>
        <family val="2"/>
      </rPr>
      <t>115+116+120+124+125+126+129+130)</t>
    </r>
  </si>
  <si>
    <t xml:space="preserve">2. Tečajne razlike i drugi rashodi </t>
  </si>
  <si>
    <t>Tekuća godina             u kunama</t>
  </si>
  <si>
    <t>Tekuća godina      u EURIMA</t>
  </si>
  <si>
    <r>
      <t xml:space="preserve">AOP
</t>
    </r>
    <r>
      <rPr>
        <b/>
        <sz val="7"/>
        <color indexed="9"/>
        <rFont val="Calibri"/>
        <family val="2"/>
      </rPr>
      <t>oznaka</t>
    </r>
  </si>
  <si>
    <t xml:space="preserve">MB: 2812258; OIB: 58245206444; </t>
  </si>
  <si>
    <t xml:space="preserve">IBAN: HR6123400091110504310 Privredna banka Zagreb; </t>
  </si>
  <si>
    <t xml:space="preserve">Telefon: 031/647-165, 031/647-131; Telefax: 031/647-123; </t>
  </si>
  <si>
    <t>Email: komag@komag.hr; web: www.komag.hr</t>
  </si>
  <si>
    <t>Broj: 12-2022-84</t>
  </si>
  <si>
    <t>Magadenovac, 30. prosinca 2022. godine</t>
  </si>
  <si>
    <t>Prethodna godina u kunama</t>
  </si>
  <si>
    <t xml:space="preserve">       za obavljanje komunalne djelatnosti  </t>
  </si>
  <si>
    <t>Obveznik: 58245206444; Komag d.o.o. Magadenovac</t>
  </si>
  <si>
    <t xml:space="preserve">       DIREKTORICA</t>
  </si>
  <si>
    <t>Nabava robe potrebne za normalno obavljanje posla (uredski materijal) obavljat će se u trgovinama</t>
  </si>
  <si>
    <t>koje prodaju ove robe uzevši u obzir najpovoljnije cijene.</t>
  </si>
  <si>
    <t>nabavi.</t>
  </si>
  <si>
    <t xml:space="preserve">Nabava roba i usluga provodit će se sukladno Zakonu o javnoj nabavi i Pravilniku o jednostavnoj </t>
  </si>
  <si>
    <t>Jasna Živković, ing.građ.  v.r.</t>
  </si>
</sst>
</file>

<file path=xl/styles.xml><?xml version="1.0" encoding="utf-8"?>
<styleSheet xmlns="http://schemas.openxmlformats.org/spreadsheetml/2006/main">
  <numFmts count="3">
    <numFmt numFmtId="43" formatCode="_-* #,##0.00\ _k_n_-;\-* #,##0.00\ _k_n_-;_-* &quot;-&quot;??\ _k_n_-;_-@_-"/>
    <numFmt numFmtId="164" formatCode="000"/>
    <numFmt numFmtId="165" formatCode="_-* #,##0\ _k_n_-;\-* #,##0\ _k_n_-;_-* &quot;-&quot;??\ _k_n_-;_-@_-"/>
  </numFmts>
  <fonts count="36">
    <font>
      <sz val="11"/>
      <color theme="1"/>
      <name val="Calibri"/>
      <family val="2"/>
      <charset val="238"/>
      <scheme val="minor"/>
    </font>
    <font>
      <b/>
      <sz val="10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8"/>
      <name val="Arial"/>
      <family val="2"/>
      <charset val="238"/>
    </font>
    <font>
      <sz val="10"/>
      <name val="Arial"/>
      <family val="2"/>
    </font>
    <font>
      <sz val="9"/>
      <color indexed="12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62"/>
      <name val="Arial"/>
      <family val="2"/>
      <charset val="238"/>
    </font>
    <font>
      <sz val="9"/>
      <color indexed="6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4" tint="-0.249977111117893"/>
      <name val="Calibri"/>
      <family val="2"/>
      <charset val="238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rgb="FF333399"/>
      <name val="Arial"/>
      <family val="2"/>
    </font>
    <font>
      <b/>
      <sz val="9"/>
      <color theme="4" tint="-0.249977111117893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sz val="8"/>
      <color rgb="FF333399"/>
      <name val="Arial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12"/>
      <color indexed="6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4" tint="-0.249977111117893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medium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medium">
        <color indexed="22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9"/>
      </right>
      <top style="medium">
        <color indexed="22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22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43" fontId="0" fillId="0" borderId="0" xfId="1" applyFont="1"/>
    <xf numFmtId="43" fontId="2" fillId="0" borderId="0" xfId="1" applyFont="1" applyBorder="1" applyAlignment="1" applyProtection="1">
      <alignment horizontal="center" vertical="top" wrapText="1"/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hidden="1"/>
    </xf>
    <xf numFmtId="43" fontId="9" fillId="0" borderId="1" xfId="1" applyFont="1" applyBorder="1" applyAlignment="1" applyProtection="1">
      <alignment horizontal="right" vertical="center" shrinkToFit="1"/>
      <protection hidden="1"/>
    </xf>
    <xf numFmtId="43" fontId="15" fillId="0" borderId="1" xfId="1" applyFont="1" applyBorder="1" applyAlignment="1" applyProtection="1">
      <alignment horizontal="right" vertical="center" shrinkToFit="1"/>
      <protection locked="0"/>
    </xf>
    <xf numFmtId="43" fontId="10" fillId="2" borderId="5" xfId="1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/>
    </xf>
    <xf numFmtId="43" fontId="17" fillId="0" borderId="0" xfId="0" applyNumberFormat="1" applyFont="1"/>
    <xf numFmtId="0" fontId="19" fillId="0" borderId="0" xfId="0" applyFont="1"/>
    <xf numFmtId="43" fontId="15" fillId="0" borderId="1" xfId="1" applyFont="1" applyBorder="1" applyAlignment="1" applyProtection="1">
      <alignment horizontal="center" vertical="center" shrinkToFit="1"/>
      <protection locked="0"/>
    </xf>
    <xf numFmtId="165" fontId="11" fillId="2" borderId="8" xfId="1" applyNumberFormat="1" applyFont="1" applyFill="1" applyBorder="1" applyAlignment="1" applyProtection="1">
      <alignment horizontal="center" vertical="top" wrapText="1"/>
      <protection hidden="1"/>
    </xf>
    <xf numFmtId="0" fontId="24" fillId="2" borderId="4" xfId="0" applyFont="1" applyFill="1" applyBorder="1" applyAlignment="1" applyProtection="1">
      <alignment horizontal="center" vertical="center" wrapText="1"/>
      <protection hidden="1"/>
    </xf>
    <xf numFmtId="0" fontId="24" fillId="2" borderId="7" xfId="0" applyFont="1" applyFill="1" applyBorder="1" applyAlignment="1" applyProtection="1">
      <alignment horizontal="center" vertical="center"/>
      <protection hidden="1"/>
    </xf>
    <xf numFmtId="164" fontId="26" fillId="0" borderId="9" xfId="0" applyNumberFormat="1" applyFont="1" applyBorder="1" applyAlignment="1">
      <alignment horizontal="center" vertical="center"/>
    </xf>
    <xf numFmtId="164" fontId="27" fillId="0" borderId="2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7" fillId="0" borderId="14" xfId="0" applyNumberFormat="1" applyFont="1" applyBorder="1" applyAlignment="1">
      <alignment horizontal="center" vertical="center"/>
    </xf>
    <xf numFmtId="43" fontId="0" fillId="0" borderId="0" xfId="0" applyNumberFormat="1"/>
    <xf numFmtId="0" fontId="28" fillId="0" borderId="0" xfId="0" applyFont="1"/>
    <xf numFmtId="0" fontId="28" fillId="0" borderId="16" xfId="0" applyFont="1" applyBorder="1"/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43" fontId="21" fillId="0" borderId="1" xfId="0" applyNumberFormat="1" applyFont="1" applyBorder="1"/>
    <xf numFmtId="0" fontId="0" fillId="0" borderId="16" xfId="0" applyBorder="1"/>
    <xf numFmtId="43" fontId="29" fillId="0" borderId="1" xfId="0" applyNumberFormat="1" applyFont="1" applyBorder="1"/>
    <xf numFmtId="43" fontId="29" fillId="0" borderId="1" xfId="1" applyFont="1" applyBorder="1"/>
    <xf numFmtId="43" fontId="30" fillId="0" borderId="1" xfId="1" applyFont="1" applyBorder="1"/>
    <xf numFmtId="43" fontId="30" fillId="0" borderId="1" xfId="0" applyNumberFormat="1" applyFont="1" applyBorder="1"/>
    <xf numFmtId="43" fontId="22" fillId="0" borderId="1" xfId="1" applyFont="1" applyBorder="1"/>
    <xf numFmtId="43" fontId="29" fillId="0" borderId="1" xfId="1" applyFont="1" applyBorder="1" applyAlignment="1">
      <alignment horizontal="center"/>
    </xf>
    <xf numFmtId="43" fontId="21" fillId="0" borderId="1" xfId="1" applyFont="1" applyBorder="1"/>
    <xf numFmtId="43" fontId="31" fillId="0" borderId="1" xfId="1" applyFont="1" applyBorder="1" applyAlignment="1">
      <alignment horizontal="right"/>
    </xf>
    <xf numFmtId="0" fontId="4" fillId="0" borderId="0" xfId="0" applyFont="1"/>
    <xf numFmtId="0" fontId="32" fillId="0" borderId="0" xfId="0" applyFont="1" applyAlignment="1">
      <alignment horizontal="left" vertical="center" wrapText="1"/>
    </xf>
    <xf numFmtId="164" fontId="33" fillId="0" borderId="0" xfId="0" applyNumberFormat="1" applyFont="1" applyAlignment="1">
      <alignment horizontal="center" vertical="center"/>
    </xf>
    <xf numFmtId="43" fontId="34" fillId="0" borderId="0" xfId="0" applyNumberFormat="1" applyFont="1"/>
    <xf numFmtId="43" fontId="4" fillId="0" borderId="0" xfId="1" applyFont="1"/>
    <xf numFmtId="0" fontId="35" fillId="0" borderId="0" xfId="0" applyFont="1"/>
    <xf numFmtId="0" fontId="12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 indent="1"/>
    </xf>
    <xf numFmtId="0" fontId="16" fillId="0" borderId="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1" fillId="2" borderId="6" xfId="0" applyFont="1" applyFill="1" applyBorder="1" applyAlignment="1" applyProtection="1">
      <alignment horizontal="center" vertical="center" wrapText="1"/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hidden="1"/>
    </xf>
    <xf numFmtId="0" fontId="21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</cellXfs>
  <cellStyles count="3">
    <cellStyle name="Normal 2" xfId="2"/>
    <cellStyle name="Obično" xfId="0" builtinId="0"/>
    <cellStyle name="Zarez" xfId="1" builtinId="3"/>
  </cellStyles>
  <dxfs count="3">
    <dxf>
      <font>
        <b/>
        <i val="0"/>
        <condense val="0"/>
        <extend val="0"/>
        <color indexed="16"/>
      </font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6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4" name="Picture 3" descr="memorandum lokalna novi 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4667249" cy="1805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58510</xdr:colOff>
      <xdr:row>4</xdr:row>
      <xdr:rowOff>181</xdr:rowOff>
    </xdr:to>
    <xdr:pic>
      <xdr:nvPicPr>
        <xdr:cNvPr id="3" name="Slika 1" descr="KOMAG d.o.o.">
          <a:extLst>
            <a:ext uri="{FF2B5EF4-FFF2-40B4-BE49-F238E27FC236}">
              <a16:creationId xmlns:a16="http://schemas.microsoft.com/office/drawing/2014/main" xmlns="" id="{491CC98D-4B41-4FF8-990E-1C059241BF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009775" cy="911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5"/>
  <sheetViews>
    <sheetView tabSelected="1" showWhiteSpace="0" topLeftCell="A94" zoomScale="140" zoomScaleNormal="140" workbookViewId="0">
      <selection activeCell="L105" sqref="L105"/>
    </sheetView>
  </sheetViews>
  <sheetFormatPr defaultRowHeight="15"/>
  <cols>
    <col min="1" max="1" width="1.85546875" customWidth="1"/>
    <col min="6" max="6" width="7" customWidth="1"/>
    <col min="7" max="7" width="2" customWidth="1"/>
    <col min="8" max="8" width="4.7109375" style="15" customWidth="1"/>
    <col min="9" max="9" width="14.7109375" customWidth="1"/>
    <col min="10" max="10" width="15" style="5" customWidth="1"/>
    <col min="11" max="11" width="13.5703125" style="5" customWidth="1"/>
    <col min="12" max="12" width="11.140625" customWidth="1"/>
    <col min="13" max="13" width="13.7109375" bestFit="1" customWidth="1"/>
  </cols>
  <sheetData>
    <row r="1" spans="1:13">
      <c r="H1"/>
      <c r="J1"/>
      <c r="K1"/>
    </row>
    <row r="2" spans="1:13">
      <c r="H2"/>
      <c r="J2"/>
      <c r="K2"/>
    </row>
    <row r="3" spans="1:13" ht="41.25" customHeight="1">
      <c r="E3" s="27"/>
      <c r="F3" s="27"/>
      <c r="G3" s="27"/>
      <c r="H3" s="27"/>
      <c r="I3" s="27"/>
      <c r="J3" s="27"/>
      <c r="K3" s="27"/>
      <c r="L3" s="27"/>
      <c r="M3" s="27"/>
    </row>
    <row r="4" spans="1:13" ht="15.75" customHeight="1">
      <c r="F4" s="27" t="s">
        <v>80</v>
      </c>
      <c r="G4" s="27"/>
      <c r="H4" s="27"/>
      <c r="I4" s="27"/>
      <c r="J4" s="27"/>
      <c r="K4" s="27"/>
      <c r="L4" s="27"/>
      <c r="M4" s="27"/>
    </row>
    <row r="5" spans="1:13" ht="15.75" customHeight="1">
      <c r="F5" s="27" t="s">
        <v>81</v>
      </c>
      <c r="G5" s="27"/>
      <c r="H5" s="27"/>
      <c r="I5" s="27"/>
      <c r="J5" s="27"/>
      <c r="K5" s="27"/>
      <c r="L5" s="27"/>
      <c r="M5" s="27"/>
    </row>
    <row r="6" spans="1:13" ht="13.5" customHeight="1">
      <c r="F6" s="27" t="s">
        <v>82</v>
      </c>
      <c r="G6" s="27"/>
      <c r="H6" s="27"/>
      <c r="I6" s="27"/>
      <c r="J6" s="27"/>
      <c r="K6" s="27"/>
      <c r="L6" s="27"/>
      <c r="M6" s="27"/>
    </row>
    <row r="7" spans="1:13" ht="15" customHeight="1" thickBot="1">
      <c r="A7" s="28" t="s">
        <v>87</v>
      </c>
      <c r="B7" s="28"/>
      <c r="C7" s="28"/>
      <c r="D7" s="28"/>
      <c r="E7" s="31"/>
      <c r="F7" s="28" t="s">
        <v>83</v>
      </c>
      <c r="G7" s="28"/>
      <c r="H7" s="28"/>
      <c r="I7" s="28"/>
      <c r="J7" s="28"/>
      <c r="K7" s="28"/>
      <c r="L7" s="27"/>
      <c r="M7" s="27"/>
    </row>
    <row r="8" spans="1:13" ht="15" customHeight="1" thickTop="1">
      <c r="B8" s="1"/>
    </row>
    <row r="9" spans="1:13" ht="15" customHeight="1">
      <c r="B9" s="40" t="s">
        <v>84</v>
      </c>
      <c r="C9" s="40"/>
      <c r="D9" s="40"/>
      <c r="E9" s="40"/>
    </row>
    <row r="10" spans="1:13" ht="15" customHeight="1">
      <c r="B10" s="40" t="s">
        <v>85</v>
      </c>
      <c r="C10" s="40"/>
      <c r="D10" s="40"/>
      <c r="E10" s="40"/>
    </row>
    <row r="11" spans="1:13" ht="15" customHeight="1">
      <c r="B11" s="1"/>
    </row>
    <row r="12" spans="1:13" ht="27.75" customHeight="1">
      <c r="B12" s="78" t="s">
        <v>6</v>
      </c>
      <c r="C12" s="79"/>
      <c r="D12" s="79"/>
      <c r="E12" s="79"/>
      <c r="F12" s="79"/>
      <c r="G12" s="79"/>
      <c r="H12" s="79"/>
      <c r="I12" s="79"/>
      <c r="J12" s="79"/>
      <c r="K12" s="79"/>
    </row>
    <row r="13" spans="1:13" ht="25.5" customHeight="1">
      <c r="B13" s="80" t="s">
        <v>21</v>
      </c>
      <c r="C13" s="81"/>
      <c r="D13" s="81"/>
      <c r="E13" s="81"/>
      <c r="F13" s="81"/>
      <c r="G13" s="81"/>
      <c r="H13" s="81"/>
      <c r="I13" s="81"/>
      <c r="J13" s="81"/>
      <c r="K13" s="81"/>
    </row>
    <row r="14" spans="1:13">
      <c r="B14" s="3"/>
      <c r="C14" s="4"/>
      <c r="D14" s="4"/>
      <c r="E14" s="4"/>
      <c r="F14" s="4"/>
      <c r="G14" s="4"/>
      <c r="H14" s="3"/>
      <c r="I14" s="4"/>
      <c r="J14" s="6"/>
      <c r="K14" s="6"/>
    </row>
    <row r="15" spans="1:13" ht="15" customHeight="1">
      <c r="B15" s="2"/>
      <c r="C15" s="4"/>
      <c r="D15" s="4"/>
      <c r="E15" s="4"/>
      <c r="F15" s="82" t="s">
        <v>10</v>
      </c>
      <c r="G15" s="82"/>
      <c r="H15" s="82"/>
      <c r="I15" s="82"/>
      <c r="J15" s="6"/>
      <c r="K15" s="6"/>
    </row>
    <row r="16" spans="1:13" ht="26.25" customHeight="1">
      <c r="B16" s="77" t="s">
        <v>22</v>
      </c>
      <c r="C16" s="77"/>
      <c r="D16" s="77"/>
      <c r="E16" s="77"/>
      <c r="F16" s="77"/>
      <c r="G16" s="77"/>
      <c r="H16" s="77"/>
      <c r="I16" s="77"/>
      <c r="J16" s="77"/>
      <c r="K16" s="77"/>
    </row>
    <row r="17" spans="2:12" ht="15.7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 ht="15.75">
      <c r="B18" s="77" t="s">
        <v>88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2:12" ht="23.25" thickBot="1">
      <c r="B19" s="68" t="s">
        <v>0</v>
      </c>
      <c r="C19" s="69"/>
      <c r="D19" s="69"/>
      <c r="E19" s="69"/>
      <c r="F19" s="69"/>
      <c r="G19" s="69"/>
      <c r="H19" s="18" t="s">
        <v>79</v>
      </c>
      <c r="I19" s="29" t="s">
        <v>86</v>
      </c>
      <c r="J19" s="10" t="s">
        <v>77</v>
      </c>
      <c r="K19" s="10" t="s">
        <v>78</v>
      </c>
    </row>
    <row r="20" spans="2:12">
      <c r="B20" s="70">
        <v>1</v>
      </c>
      <c r="C20" s="71"/>
      <c r="D20" s="71"/>
      <c r="E20" s="71"/>
      <c r="F20" s="71"/>
      <c r="G20" s="71"/>
      <c r="H20" s="19">
        <v>2</v>
      </c>
      <c r="I20" s="7">
        <v>3</v>
      </c>
      <c r="J20" s="17">
        <v>4</v>
      </c>
      <c r="K20" s="17">
        <v>5</v>
      </c>
    </row>
    <row r="21" spans="2:12">
      <c r="B21" s="72" t="s">
        <v>73</v>
      </c>
      <c r="C21" s="72"/>
      <c r="D21" s="72"/>
      <c r="E21" s="72"/>
      <c r="F21" s="72"/>
      <c r="G21" s="72"/>
      <c r="H21" s="20">
        <v>111</v>
      </c>
      <c r="I21" s="30">
        <f>I26+I22</f>
        <v>1249000</v>
      </c>
      <c r="J21" s="30">
        <f>J26+J22</f>
        <v>1864000</v>
      </c>
      <c r="K21" s="38">
        <f>J21/7.5345</f>
        <v>247395.31488486295</v>
      </c>
    </row>
    <row r="22" spans="2:12">
      <c r="B22" s="47" t="s">
        <v>23</v>
      </c>
      <c r="C22" s="47"/>
      <c r="D22" s="47"/>
      <c r="E22" s="47"/>
      <c r="F22" s="47"/>
      <c r="G22" s="47"/>
      <c r="H22" s="21">
        <v>112</v>
      </c>
      <c r="I22" s="32">
        <f>I23+I24+I25</f>
        <v>10000</v>
      </c>
      <c r="J22" s="32">
        <f>J23+J24+J25</f>
        <v>0</v>
      </c>
      <c r="K22" s="33">
        <f t="shared" ref="K22:K85" si="0">J22/7.5345</f>
        <v>0</v>
      </c>
    </row>
    <row r="23" spans="2:12" ht="13.15" customHeight="1">
      <c r="B23" s="73" t="s">
        <v>24</v>
      </c>
      <c r="C23" s="74"/>
      <c r="D23" s="74"/>
      <c r="E23" s="74"/>
      <c r="F23" s="74"/>
      <c r="G23" s="75"/>
      <c r="H23" s="22"/>
      <c r="I23" s="33">
        <v>5000</v>
      </c>
      <c r="J23" s="33"/>
      <c r="K23" s="33">
        <f t="shared" si="0"/>
        <v>0</v>
      </c>
    </row>
    <row r="24" spans="2:12" ht="15.6" customHeight="1">
      <c r="B24" s="73" t="s">
        <v>25</v>
      </c>
      <c r="C24" s="74"/>
      <c r="D24" s="74"/>
      <c r="E24" s="74"/>
      <c r="F24" s="74"/>
      <c r="G24" s="75"/>
      <c r="H24" s="22"/>
      <c r="I24" s="33">
        <v>5000</v>
      </c>
      <c r="J24" s="33"/>
      <c r="K24" s="33">
        <f t="shared" si="0"/>
        <v>0</v>
      </c>
    </row>
    <row r="25" spans="2:12" ht="15.6" customHeight="1">
      <c r="B25" s="73" t="s">
        <v>26</v>
      </c>
      <c r="C25" s="74"/>
      <c r="D25" s="74"/>
      <c r="E25" s="74"/>
      <c r="F25" s="74"/>
      <c r="G25" s="75"/>
      <c r="H25" s="22"/>
      <c r="I25" s="33">
        <v>0</v>
      </c>
      <c r="J25" s="33"/>
      <c r="K25" s="33">
        <f t="shared" si="0"/>
        <v>0</v>
      </c>
    </row>
    <row r="26" spans="2:12">
      <c r="B26" s="47" t="s">
        <v>27</v>
      </c>
      <c r="C26" s="47"/>
      <c r="D26" s="47"/>
      <c r="E26" s="47"/>
      <c r="F26" s="47"/>
      <c r="G26" s="47"/>
      <c r="H26" s="21">
        <v>113</v>
      </c>
      <c r="I26" s="33">
        <f>I27+I37</f>
        <v>1239000</v>
      </c>
      <c r="J26" s="33">
        <f>J27+J37</f>
        <v>1864000</v>
      </c>
      <c r="K26" s="33">
        <f t="shared" si="0"/>
        <v>247395.31488486295</v>
      </c>
    </row>
    <row r="27" spans="2:12">
      <c r="B27" s="62" t="s">
        <v>28</v>
      </c>
      <c r="C27" s="63"/>
      <c r="D27" s="63"/>
      <c r="E27" s="63"/>
      <c r="F27" s="63"/>
      <c r="G27" s="64"/>
      <c r="H27" s="21"/>
      <c r="I27" s="33">
        <f>I28+I29+I30+I31+I32+I33+I34+I35+I36</f>
        <v>914000</v>
      </c>
      <c r="J27" s="33">
        <f>J28+J29+J30+J31+J32+J33+J34+J35+J36</f>
        <v>1338000</v>
      </c>
      <c r="K27" s="33">
        <f t="shared" si="0"/>
        <v>177583.11765876965</v>
      </c>
    </row>
    <row r="28" spans="2:12">
      <c r="B28" s="59" t="s">
        <v>29</v>
      </c>
      <c r="C28" s="60"/>
      <c r="D28" s="60"/>
      <c r="E28" s="60"/>
      <c r="F28" s="60"/>
      <c r="G28" s="61"/>
      <c r="H28" s="21"/>
      <c r="I28" s="33">
        <v>5000</v>
      </c>
      <c r="J28" s="33">
        <v>15000</v>
      </c>
      <c r="K28" s="33">
        <f t="shared" si="0"/>
        <v>1990.8421262193906</v>
      </c>
    </row>
    <row r="29" spans="2:12">
      <c r="B29" s="59" t="s">
        <v>30</v>
      </c>
      <c r="C29" s="60"/>
      <c r="D29" s="60"/>
      <c r="E29" s="60"/>
      <c r="F29" s="60"/>
      <c r="G29" s="61"/>
      <c r="H29" s="21"/>
      <c r="I29" s="33">
        <v>20000</v>
      </c>
      <c r="J29" s="33">
        <v>40000</v>
      </c>
      <c r="K29" s="33">
        <f t="shared" si="0"/>
        <v>5308.9123365850419</v>
      </c>
    </row>
    <row r="30" spans="2:12">
      <c r="B30" s="59" t="s">
        <v>31</v>
      </c>
      <c r="C30" s="60"/>
      <c r="D30" s="60"/>
      <c r="E30" s="60"/>
      <c r="F30" s="60"/>
      <c r="G30" s="61"/>
      <c r="H30" s="21"/>
      <c r="I30" s="33">
        <v>260000</v>
      </c>
      <c r="J30" s="33">
        <v>400000</v>
      </c>
      <c r="K30" s="33">
        <f t="shared" si="0"/>
        <v>53089.123365850421</v>
      </c>
    </row>
    <row r="31" spans="2:12">
      <c r="B31" s="59" t="s">
        <v>32</v>
      </c>
      <c r="C31" s="60"/>
      <c r="D31" s="60"/>
      <c r="E31" s="60"/>
      <c r="F31" s="60"/>
      <c r="G31" s="61"/>
      <c r="H31" s="21"/>
      <c r="I31" s="33">
        <v>240000</v>
      </c>
      <c r="J31" s="33">
        <v>320000</v>
      </c>
      <c r="K31" s="33">
        <f t="shared" si="0"/>
        <v>42471.298692680335</v>
      </c>
    </row>
    <row r="32" spans="2:12">
      <c r="B32" s="59" t="s">
        <v>33</v>
      </c>
      <c r="C32" s="60"/>
      <c r="D32" s="60"/>
      <c r="E32" s="60"/>
      <c r="F32" s="60"/>
      <c r="G32" s="61"/>
      <c r="H32" s="21"/>
      <c r="I32" s="33">
        <v>240000</v>
      </c>
      <c r="J32" s="33">
        <v>320000</v>
      </c>
      <c r="K32" s="33">
        <f t="shared" si="0"/>
        <v>42471.298692680335</v>
      </c>
    </row>
    <row r="33" spans="2:11">
      <c r="B33" s="59" t="s">
        <v>34</v>
      </c>
      <c r="C33" s="60"/>
      <c r="D33" s="60"/>
      <c r="E33" s="60"/>
      <c r="F33" s="60"/>
      <c r="G33" s="61"/>
      <c r="H33" s="21"/>
      <c r="I33" s="33">
        <v>100000</v>
      </c>
      <c r="J33" s="33">
        <v>150000</v>
      </c>
      <c r="K33" s="33">
        <f t="shared" si="0"/>
        <v>19908.421262193908</v>
      </c>
    </row>
    <row r="34" spans="2:11">
      <c r="B34" s="59" t="s">
        <v>35</v>
      </c>
      <c r="C34" s="60"/>
      <c r="D34" s="60"/>
      <c r="E34" s="60"/>
      <c r="F34" s="60"/>
      <c r="G34" s="61"/>
      <c r="H34" s="21"/>
      <c r="I34" s="33">
        <v>4000</v>
      </c>
      <c r="J34" s="33">
        <v>8000</v>
      </c>
      <c r="K34" s="33">
        <f t="shared" si="0"/>
        <v>1061.7824673170085</v>
      </c>
    </row>
    <row r="35" spans="2:11">
      <c r="B35" s="59" t="s">
        <v>36</v>
      </c>
      <c r="C35" s="60"/>
      <c r="D35" s="60"/>
      <c r="E35" s="60"/>
      <c r="F35" s="60"/>
      <c r="G35" s="61"/>
      <c r="H35" s="21"/>
      <c r="I35" s="33">
        <v>25000</v>
      </c>
      <c r="J35" s="33">
        <v>45000</v>
      </c>
      <c r="K35" s="33">
        <f t="shared" si="0"/>
        <v>5972.5263786581718</v>
      </c>
    </row>
    <row r="36" spans="2:11">
      <c r="B36" s="59" t="s">
        <v>37</v>
      </c>
      <c r="C36" s="60"/>
      <c r="D36" s="60"/>
      <c r="E36" s="60"/>
      <c r="F36" s="60"/>
      <c r="G36" s="61"/>
      <c r="H36" s="21"/>
      <c r="I36" s="33">
        <v>20000</v>
      </c>
      <c r="J36" s="33">
        <v>40000</v>
      </c>
      <c r="K36" s="33">
        <f t="shared" si="0"/>
        <v>5308.9123365850419</v>
      </c>
    </row>
    <row r="37" spans="2:11">
      <c r="B37" s="62" t="s">
        <v>38</v>
      </c>
      <c r="C37" s="63"/>
      <c r="D37" s="63"/>
      <c r="E37" s="63"/>
      <c r="F37" s="63"/>
      <c r="G37" s="64"/>
      <c r="H37" s="21"/>
      <c r="I37" s="33">
        <f>I38+I39</f>
        <v>325000</v>
      </c>
      <c r="J37" s="33">
        <f>J38+J39</f>
        <v>526000</v>
      </c>
      <c r="K37" s="33">
        <f t="shared" si="0"/>
        <v>69812.197226093296</v>
      </c>
    </row>
    <row r="38" spans="2:11" ht="23.45" customHeight="1">
      <c r="B38" s="65" t="s">
        <v>39</v>
      </c>
      <c r="C38" s="66"/>
      <c r="D38" s="66"/>
      <c r="E38" s="66"/>
      <c r="F38" s="66"/>
      <c r="G38" s="67"/>
      <c r="H38" s="21"/>
      <c r="I38" s="33">
        <v>320000</v>
      </c>
      <c r="J38" s="33">
        <v>520000</v>
      </c>
      <c r="K38" s="33">
        <f t="shared" si="0"/>
        <v>69015.860375605538</v>
      </c>
    </row>
    <row r="39" spans="2:11">
      <c r="B39" s="65" t="s">
        <v>40</v>
      </c>
      <c r="C39" s="66"/>
      <c r="D39" s="66"/>
      <c r="E39" s="66"/>
      <c r="F39" s="66"/>
      <c r="G39" s="67"/>
      <c r="H39" s="21"/>
      <c r="I39" s="33">
        <v>5000</v>
      </c>
      <c r="J39" s="33">
        <v>6000</v>
      </c>
      <c r="K39" s="33">
        <f t="shared" si="0"/>
        <v>796.33685048775624</v>
      </c>
    </row>
    <row r="40" spans="2:11">
      <c r="B40" s="59"/>
      <c r="C40" s="60"/>
      <c r="D40" s="60"/>
      <c r="E40" s="60"/>
      <c r="F40" s="60"/>
      <c r="G40" s="61"/>
      <c r="H40" s="21"/>
      <c r="I40" s="33"/>
      <c r="J40" s="33"/>
      <c r="K40" s="33">
        <f t="shared" si="0"/>
        <v>0</v>
      </c>
    </row>
    <row r="41" spans="2:11">
      <c r="B41" s="46" t="s">
        <v>75</v>
      </c>
      <c r="C41" s="46"/>
      <c r="D41" s="46"/>
      <c r="E41" s="46"/>
      <c r="F41" s="46"/>
      <c r="G41" s="46"/>
      <c r="H41" s="21">
        <v>114</v>
      </c>
      <c r="I41" s="30">
        <f>I43+I57+I62+I63</f>
        <v>1189000</v>
      </c>
      <c r="J41" s="30">
        <f>J42+J43+J57+J62+J63+J64+J67+J68</f>
        <v>1794000</v>
      </c>
      <c r="K41" s="38">
        <f t="shared" si="0"/>
        <v>238104.71829583912</v>
      </c>
    </row>
    <row r="42" spans="2:11">
      <c r="B42" s="47" t="s">
        <v>74</v>
      </c>
      <c r="C42" s="47"/>
      <c r="D42" s="47"/>
      <c r="E42" s="47"/>
      <c r="F42" s="47"/>
      <c r="G42" s="47"/>
      <c r="H42" s="21">
        <v>115</v>
      </c>
      <c r="I42" s="33">
        <v>0</v>
      </c>
      <c r="J42" s="33"/>
      <c r="K42" s="33">
        <f t="shared" si="0"/>
        <v>0</v>
      </c>
    </row>
    <row r="43" spans="2:11">
      <c r="B43" s="47" t="s">
        <v>41</v>
      </c>
      <c r="C43" s="47"/>
      <c r="D43" s="47"/>
      <c r="E43" s="47"/>
      <c r="F43" s="47"/>
      <c r="G43" s="47"/>
      <c r="H43" s="21">
        <v>116</v>
      </c>
      <c r="I43" s="34">
        <f>I44+I49+I53</f>
        <v>433000</v>
      </c>
      <c r="J43" s="34">
        <f>J44+J49+J53</f>
        <v>433000</v>
      </c>
      <c r="K43" s="33">
        <f t="shared" si="0"/>
        <v>57468.976043533075</v>
      </c>
    </row>
    <row r="44" spans="2:11">
      <c r="B44" s="49" t="s">
        <v>18</v>
      </c>
      <c r="C44" s="49"/>
      <c r="D44" s="49"/>
      <c r="E44" s="49"/>
      <c r="F44" s="49"/>
      <c r="G44" s="49"/>
      <c r="H44" s="21">
        <v>117</v>
      </c>
      <c r="I44" s="33">
        <f>I45+I46+I47+I48</f>
        <v>288000</v>
      </c>
      <c r="J44" s="33">
        <f>J45+J46+J47+J48</f>
        <v>265000</v>
      </c>
      <c r="K44" s="33">
        <f t="shared" si="0"/>
        <v>35171.544229875901</v>
      </c>
    </row>
    <row r="45" spans="2:11">
      <c r="B45" s="55" t="s">
        <v>42</v>
      </c>
      <c r="C45" s="56"/>
      <c r="D45" s="56"/>
      <c r="E45" s="56"/>
      <c r="F45" s="56"/>
      <c r="G45" s="57"/>
      <c r="H45" s="21"/>
      <c r="I45" s="33">
        <v>40000</v>
      </c>
      <c r="J45" s="33">
        <v>55000</v>
      </c>
      <c r="K45" s="33">
        <f t="shared" si="0"/>
        <v>7299.7544628044325</v>
      </c>
    </row>
    <row r="46" spans="2:11">
      <c r="B46" s="55" t="s">
        <v>43</v>
      </c>
      <c r="C46" s="56"/>
      <c r="D46" s="56"/>
      <c r="E46" s="56"/>
      <c r="F46" s="56"/>
      <c r="G46" s="57"/>
      <c r="H46" s="21"/>
      <c r="I46" s="33">
        <v>38000</v>
      </c>
      <c r="J46" s="33">
        <v>45000</v>
      </c>
      <c r="K46" s="33">
        <f t="shared" si="0"/>
        <v>5972.5263786581718</v>
      </c>
    </row>
    <row r="47" spans="2:11">
      <c r="B47" s="55" t="s">
        <v>44</v>
      </c>
      <c r="C47" s="56"/>
      <c r="D47" s="56"/>
      <c r="E47" s="56"/>
      <c r="F47" s="56"/>
      <c r="G47" s="57"/>
      <c r="H47" s="21"/>
      <c r="I47" s="33">
        <v>200000</v>
      </c>
      <c r="J47" s="33">
        <v>150000</v>
      </c>
      <c r="K47" s="33">
        <f t="shared" si="0"/>
        <v>19908.421262193908</v>
      </c>
    </row>
    <row r="48" spans="2:11">
      <c r="B48" s="55" t="s">
        <v>45</v>
      </c>
      <c r="C48" s="56"/>
      <c r="D48" s="56"/>
      <c r="E48" s="56"/>
      <c r="F48" s="56"/>
      <c r="G48" s="57"/>
      <c r="H48" s="21"/>
      <c r="I48" s="33">
        <v>10000</v>
      </c>
      <c r="J48" s="33">
        <v>15000</v>
      </c>
      <c r="K48" s="33">
        <f t="shared" si="0"/>
        <v>1990.8421262193906</v>
      </c>
    </row>
    <row r="49" spans="2:11">
      <c r="B49" s="49" t="s">
        <v>46</v>
      </c>
      <c r="C49" s="49"/>
      <c r="D49" s="49"/>
      <c r="E49" s="49"/>
      <c r="F49" s="49"/>
      <c r="G49" s="49"/>
      <c r="H49" s="21">
        <v>118</v>
      </c>
      <c r="I49" s="32">
        <f>I50+I51+I52</f>
        <v>115000</v>
      </c>
      <c r="J49" s="32">
        <f>J50+J51+J52</f>
        <v>120000</v>
      </c>
      <c r="K49" s="33">
        <f t="shared" si="0"/>
        <v>15926.737009755125</v>
      </c>
    </row>
    <row r="50" spans="2:11">
      <c r="B50" s="11"/>
      <c r="C50" s="55" t="s">
        <v>47</v>
      </c>
      <c r="D50" s="56"/>
      <c r="E50" s="56"/>
      <c r="F50" s="56"/>
      <c r="G50" s="57"/>
      <c r="H50" s="21"/>
      <c r="I50" s="33">
        <v>25000</v>
      </c>
      <c r="J50" s="33">
        <v>35000</v>
      </c>
      <c r="K50" s="33">
        <f t="shared" si="0"/>
        <v>4645.298294511912</v>
      </c>
    </row>
    <row r="51" spans="2:11">
      <c r="B51" s="11"/>
      <c r="C51" s="55" t="s">
        <v>48</v>
      </c>
      <c r="D51" s="56"/>
      <c r="E51" s="56"/>
      <c r="F51" s="56"/>
      <c r="G51" s="57"/>
      <c r="H51" s="21"/>
      <c r="I51" s="33">
        <v>10000</v>
      </c>
      <c r="J51" s="33">
        <v>15000</v>
      </c>
      <c r="K51" s="33">
        <f t="shared" si="0"/>
        <v>1990.8421262193906</v>
      </c>
    </row>
    <row r="52" spans="2:11" ht="25.5" customHeight="1">
      <c r="B52" s="11"/>
      <c r="C52" s="55" t="s">
        <v>49</v>
      </c>
      <c r="D52" s="56"/>
      <c r="E52" s="56"/>
      <c r="F52" s="56"/>
      <c r="G52" s="57"/>
      <c r="H52" s="21"/>
      <c r="I52" s="33">
        <v>80000</v>
      </c>
      <c r="J52" s="33">
        <v>70000</v>
      </c>
      <c r="K52" s="33">
        <f t="shared" si="0"/>
        <v>9290.596589023824</v>
      </c>
    </row>
    <row r="53" spans="2:11">
      <c r="B53" s="49" t="s">
        <v>19</v>
      </c>
      <c r="C53" s="49"/>
      <c r="D53" s="49"/>
      <c r="E53" s="49"/>
      <c r="F53" s="49"/>
      <c r="G53" s="49"/>
      <c r="H53" s="21">
        <v>119</v>
      </c>
      <c r="I53" s="32">
        <f>I54+I55+I56</f>
        <v>30000</v>
      </c>
      <c r="J53" s="32">
        <f>J54+J55+J56</f>
        <v>48000</v>
      </c>
      <c r="K53" s="33">
        <f t="shared" si="0"/>
        <v>6370.6948039020499</v>
      </c>
    </row>
    <row r="54" spans="2:11">
      <c r="B54" s="58" t="s">
        <v>50</v>
      </c>
      <c r="C54" s="58"/>
      <c r="D54" s="58"/>
      <c r="E54" s="58"/>
      <c r="F54" s="58"/>
      <c r="G54" s="58"/>
      <c r="H54" s="21"/>
      <c r="I54" s="33">
        <v>15000</v>
      </c>
      <c r="J54" s="33">
        <v>25000</v>
      </c>
      <c r="K54" s="33">
        <f t="shared" si="0"/>
        <v>3318.0702103656513</v>
      </c>
    </row>
    <row r="55" spans="2:11" ht="29.45" customHeight="1">
      <c r="B55" s="58" t="s">
        <v>51</v>
      </c>
      <c r="C55" s="58"/>
      <c r="D55" s="58"/>
      <c r="E55" s="58"/>
      <c r="F55" s="58"/>
      <c r="G55" s="58"/>
      <c r="H55" s="21"/>
      <c r="I55" s="33">
        <v>10000</v>
      </c>
      <c r="J55" s="33">
        <v>15000</v>
      </c>
      <c r="K55" s="33">
        <f t="shared" si="0"/>
        <v>1990.8421262193906</v>
      </c>
    </row>
    <row r="56" spans="2:11">
      <c r="B56" s="58" t="s">
        <v>52</v>
      </c>
      <c r="C56" s="58"/>
      <c r="D56" s="58"/>
      <c r="E56" s="58"/>
      <c r="F56" s="58"/>
      <c r="G56" s="58"/>
      <c r="H56" s="21"/>
      <c r="I56" s="33">
        <v>5000</v>
      </c>
      <c r="J56" s="33">
        <v>8000</v>
      </c>
      <c r="K56" s="33">
        <f t="shared" si="0"/>
        <v>1061.7824673170085</v>
      </c>
    </row>
    <row r="57" spans="2:11">
      <c r="B57" s="47" t="s">
        <v>53</v>
      </c>
      <c r="C57" s="47"/>
      <c r="D57" s="47"/>
      <c r="E57" s="47"/>
      <c r="F57" s="47"/>
      <c r="G57" s="47"/>
      <c r="H57" s="21">
        <v>120</v>
      </c>
      <c r="I57" s="35">
        <f>I58+I59+I60+I61</f>
        <v>410000</v>
      </c>
      <c r="J57" s="35">
        <f>J58+J59+J60+J61</f>
        <v>716000</v>
      </c>
      <c r="K57" s="33">
        <f t="shared" si="0"/>
        <v>95029.530824872243</v>
      </c>
    </row>
    <row r="58" spans="2:11">
      <c r="B58" s="49" t="s">
        <v>1</v>
      </c>
      <c r="C58" s="49"/>
      <c r="D58" s="49"/>
      <c r="E58" s="49"/>
      <c r="F58" s="49"/>
      <c r="G58" s="49"/>
      <c r="H58" s="21">
        <v>121</v>
      </c>
      <c r="I58" s="33">
        <v>270000</v>
      </c>
      <c r="J58" s="33">
        <v>540000</v>
      </c>
      <c r="K58" s="33">
        <f t="shared" si="0"/>
        <v>71670.316543898065</v>
      </c>
    </row>
    <row r="59" spans="2:11">
      <c r="B59" s="49" t="s">
        <v>2</v>
      </c>
      <c r="C59" s="49"/>
      <c r="D59" s="49"/>
      <c r="E59" s="49"/>
      <c r="F59" s="49"/>
      <c r="G59" s="49"/>
      <c r="H59" s="21">
        <v>122</v>
      </c>
      <c r="I59" s="33">
        <v>61500</v>
      </c>
      <c r="J59" s="33">
        <v>12000</v>
      </c>
      <c r="K59" s="33">
        <f t="shared" si="0"/>
        <v>1592.6737009755125</v>
      </c>
    </row>
    <row r="60" spans="2:11">
      <c r="B60" s="49" t="s">
        <v>3</v>
      </c>
      <c r="C60" s="49"/>
      <c r="D60" s="49"/>
      <c r="E60" s="49"/>
      <c r="F60" s="49"/>
      <c r="G60" s="49"/>
      <c r="H60" s="23">
        <v>123</v>
      </c>
      <c r="I60" s="33">
        <v>50500</v>
      </c>
      <c r="J60" s="33">
        <v>110000</v>
      </c>
      <c r="K60" s="33">
        <f t="shared" si="0"/>
        <v>14599.508925608865</v>
      </c>
    </row>
    <row r="61" spans="2:11">
      <c r="B61" s="51" t="s">
        <v>71</v>
      </c>
      <c r="C61" s="52"/>
      <c r="D61" s="52"/>
      <c r="E61" s="52"/>
      <c r="F61" s="52"/>
      <c r="G61" s="53"/>
      <c r="H61" s="24"/>
      <c r="I61" s="33">
        <v>28000</v>
      </c>
      <c r="J61" s="33">
        <v>54000</v>
      </c>
      <c r="K61" s="33">
        <f t="shared" si="0"/>
        <v>7167.0316543898061</v>
      </c>
    </row>
    <row r="62" spans="2:11">
      <c r="B62" s="47" t="s">
        <v>4</v>
      </c>
      <c r="C62" s="47"/>
      <c r="D62" s="47"/>
      <c r="E62" s="47"/>
      <c r="F62" s="47"/>
      <c r="G62" s="47"/>
      <c r="H62" s="25">
        <v>124</v>
      </c>
      <c r="I62" s="33">
        <v>134000</v>
      </c>
      <c r="J62" s="33">
        <v>264000</v>
      </c>
      <c r="K62" s="33">
        <f t="shared" si="0"/>
        <v>35038.821421461274</v>
      </c>
    </row>
    <row r="63" spans="2:11">
      <c r="B63" s="50" t="s">
        <v>54</v>
      </c>
      <c r="C63" s="50"/>
      <c r="D63" s="50"/>
      <c r="E63" s="50"/>
      <c r="F63" s="50"/>
      <c r="G63" s="50"/>
      <c r="H63" s="21">
        <v>125</v>
      </c>
      <c r="I63" s="33">
        <v>212000</v>
      </c>
      <c r="J63" s="33">
        <v>381000</v>
      </c>
      <c r="K63" s="33">
        <f t="shared" si="0"/>
        <v>50567.39000597252</v>
      </c>
    </row>
    <row r="64" spans="2:11">
      <c r="B64" s="54" t="s">
        <v>68</v>
      </c>
      <c r="C64" s="54"/>
      <c r="D64" s="54"/>
      <c r="E64" s="54"/>
      <c r="F64" s="54"/>
      <c r="G64" s="54"/>
      <c r="H64" s="21">
        <v>126</v>
      </c>
      <c r="I64" s="8">
        <f>I65+I66</f>
        <v>0</v>
      </c>
      <c r="J64" s="8">
        <f>J65+J66</f>
        <v>0</v>
      </c>
      <c r="K64" s="33">
        <f t="shared" si="0"/>
        <v>0</v>
      </c>
    </row>
    <row r="65" spans="2:11">
      <c r="B65" s="49" t="s">
        <v>11</v>
      </c>
      <c r="C65" s="49"/>
      <c r="D65" s="49"/>
      <c r="E65" s="49"/>
      <c r="F65" s="49"/>
      <c r="G65" s="49"/>
      <c r="H65" s="21">
        <v>127</v>
      </c>
      <c r="I65" s="9">
        <v>0</v>
      </c>
      <c r="J65" s="9"/>
      <c r="K65" s="33">
        <f t="shared" si="0"/>
        <v>0</v>
      </c>
    </row>
    <row r="66" spans="2:11">
      <c r="B66" s="49" t="s">
        <v>12</v>
      </c>
      <c r="C66" s="49"/>
      <c r="D66" s="49"/>
      <c r="E66" s="49"/>
      <c r="F66" s="49"/>
      <c r="G66" s="49"/>
      <c r="H66" s="21">
        <v>128</v>
      </c>
      <c r="I66" s="9">
        <v>0</v>
      </c>
      <c r="J66" s="9"/>
      <c r="K66" s="33">
        <f t="shared" si="0"/>
        <v>0</v>
      </c>
    </row>
    <row r="67" spans="2:11">
      <c r="B67" s="47" t="s">
        <v>69</v>
      </c>
      <c r="C67" s="47"/>
      <c r="D67" s="47"/>
      <c r="E67" s="47"/>
      <c r="F67" s="47"/>
      <c r="G67" s="47"/>
      <c r="H67" s="21">
        <v>129</v>
      </c>
      <c r="I67" s="8">
        <v>0</v>
      </c>
      <c r="J67" s="8"/>
      <c r="K67" s="33">
        <f t="shared" si="0"/>
        <v>0</v>
      </c>
    </row>
    <row r="68" spans="2:11">
      <c r="B68" s="47" t="s">
        <v>5</v>
      </c>
      <c r="C68" s="47"/>
      <c r="D68" s="47"/>
      <c r="E68" s="47"/>
      <c r="F68" s="47"/>
      <c r="G68" s="47"/>
      <c r="H68" s="21">
        <v>130</v>
      </c>
      <c r="I68" s="9">
        <v>0</v>
      </c>
      <c r="J68" s="9"/>
      <c r="K68" s="33">
        <f t="shared" si="0"/>
        <v>0</v>
      </c>
    </row>
    <row r="69" spans="2:11">
      <c r="B69" s="46" t="s">
        <v>55</v>
      </c>
      <c r="C69" s="46"/>
      <c r="D69" s="46"/>
      <c r="E69" s="46"/>
      <c r="F69" s="46"/>
      <c r="G69" s="46"/>
      <c r="H69" s="21">
        <v>131</v>
      </c>
      <c r="I69" s="34">
        <f>I70+I71+I72+I73+I74+I75+I76+I77</f>
        <v>0</v>
      </c>
      <c r="J69" s="34">
        <f>J70+J71+J72+J73+J74+J75+J76+J77</f>
        <v>0</v>
      </c>
      <c r="K69" s="33">
        <f t="shared" si="0"/>
        <v>0</v>
      </c>
    </row>
    <row r="70" spans="2:11" ht="26.25" customHeight="1">
      <c r="B70" s="47" t="s">
        <v>63</v>
      </c>
      <c r="C70" s="47"/>
      <c r="D70" s="47"/>
      <c r="E70" s="47"/>
      <c r="F70" s="47"/>
      <c r="G70" s="47"/>
      <c r="H70" s="21">
        <v>132</v>
      </c>
      <c r="I70" s="16">
        <v>0</v>
      </c>
      <c r="J70" s="9"/>
      <c r="K70" s="33">
        <f t="shared" si="0"/>
        <v>0</v>
      </c>
    </row>
    <row r="71" spans="2:11" ht="21.6" customHeight="1">
      <c r="B71" s="47" t="s">
        <v>56</v>
      </c>
      <c r="C71" s="47"/>
      <c r="D71" s="47"/>
      <c r="E71" s="47"/>
      <c r="F71" s="47"/>
      <c r="G71" s="47"/>
      <c r="H71" s="21">
        <v>133</v>
      </c>
      <c r="I71" s="16">
        <v>0</v>
      </c>
      <c r="J71" s="9"/>
      <c r="K71" s="33">
        <f t="shared" si="0"/>
        <v>0</v>
      </c>
    </row>
    <row r="72" spans="2:11" ht="15" customHeight="1">
      <c r="B72" s="47" t="s">
        <v>62</v>
      </c>
      <c r="C72" s="47"/>
      <c r="D72" s="47"/>
      <c r="E72" s="47"/>
      <c r="F72" s="47"/>
      <c r="G72" s="47"/>
      <c r="H72" s="21">
        <v>134</v>
      </c>
      <c r="I72" s="16">
        <v>0</v>
      </c>
      <c r="J72" s="9"/>
      <c r="K72" s="33">
        <f t="shared" si="0"/>
        <v>0</v>
      </c>
    </row>
    <row r="73" spans="2:11" ht="23.25" customHeight="1">
      <c r="B73" s="47" t="s">
        <v>57</v>
      </c>
      <c r="C73" s="47"/>
      <c r="D73" s="47"/>
      <c r="E73" s="47"/>
      <c r="F73" s="47"/>
      <c r="G73" s="47"/>
      <c r="H73" s="21">
        <v>135</v>
      </c>
      <c r="I73" s="16">
        <v>0</v>
      </c>
      <c r="J73" s="9"/>
      <c r="K73" s="33">
        <f t="shared" si="0"/>
        <v>0</v>
      </c>
    </row>
    <row r="74" spans="2:11">
      <c r="B74" s="47" t="s">
        <v>58</v>
      </c>
      <c r="C74" s="47"/>
      <c r="D74" s="47"/>
      <c r="E74" s="47"/>
      <c r="F74" s="47"/>
      <c r="G74" s="47"/>
      <c r="H74" s="21">
        <v>136</v>
      </c>
      <c r="I74" s="37">
        <v>0</v>
      </c>
      <c r="J74" s="33"/>
      <c r="K74" s="33">
        <f t="shared" si="0"/>
        <v>0</v>
      </c>
    </row>
    <row r="75" spans="2:11">
      <c r="B75" s="47" t="s">
        <v>59</v>
      </c>
      <c r="C75" s="47"/>
      <c r="D75" s="47"/>
      <c r="E75" s="47"/>
      <c r="F75" s="47"/>
      <c r="G75" s="47"/>
      <c r="H75" s="21">
        <v>137</v>
      </c>
      <c r="I75" s="37">
        <v>0</v>
      </c>
      <c r="J75" s="33"/>
      <c r="K75" s="33">
        <f t="shared" si="0"/>
        <v>0</v>
      </c>
    </row>
    <row r="76" spans="2:11">
      <c r="B76" s="47" t="s">
        <v>60</v>
      </c>
      <c r="C76" s="47"/>
      <c r="D76" s="47"/>
      <c r="E76" s="47"/>
      <c r="F76" s="47"/>
      <c r="G76" s="47"/>
      <c r="H76" s="21">
        <v>138</v>
      </c>
      <c r="I76" s="37">
        <v>0</v>
      </c>
      <c r="J76" s="33"/>
      <c r="K76" s="33">
        <f t="shared" si="0"/>
        <v>0</v>
      </c>
    </row>
    <row r="77" spans="2:11">
      <c r="B77" s="47" t="s">
        <v>61</v>
      </c>
      <c r="C77" s="47"/>
      <c r="D77" s="47"/>
      <c r="E77" s="47"/>
      <c r="F77" s="47"/>
      <c r="G77" s="47"/>
      <c r="H77" s="21">
        <v>139</v>
      </c>
      <c r="I77" s="37">
        <v>0</v>
      </c>
      <c r="J77" s="33"/>
      <c r="K77" s="33">
        <f t="shared" si="0"/>
        <v>0</v>
      </c>
    </row>
    <row r="78" spans="2:11">
      <c r="B78" s="46" t="s">
        <v>64</v>
      </c>
      <c r="C78" s="46"/>
      <c r="D78" s="46"/>
      <c r="E78" s="46"/>
      <c r="F78" s="46"/>
      <c r="G78" s="46"/>
      <c r="H78" s="21">
        <v>140</v>
      </c>
      <c r="I78" s="36">
        <f>I79+I80+I81+I82+I83+I84+I85</f>
        <v>0</v>
      </c>
      <c r="J78" s="36">
        <f>J79+J80+J81+J82+J83+J84+J85</f>
        <v>0</v>
      </c>
      <c r="K78" s="33">
        <f t="shared" si="0"/>
        <v>0</v>
      </c>
    </row>
    <row r="79" spans="2:11" ht="24.75" customHeight="1">
      <c r="B79" s="47" t="s">
        <v>20</v>
      </c>
      <c r="C79" s="47"/>
      <c r="D79" s="47"/>
      <c r="E79" s="47"/>
      <c r="F79" s="47"/>
      <c r="G79" s="47"/>
      <c r="H79" s="21">
        <v>141</v>
      </c>
      <c r="I79" s="33"/>
      <c r="J79" s="33"/>
      <c r="K79" s="33">
        <f t="shared" si="0"/>
        <v>0</v>
      </c>
    </row>
    <row r="80" spans="2:11" ht="17.45" customHeight="1">
      <c r="B80" s="48" t="s">
        <v>76</v>
      </c>
      <c r="C80" s="48"/>
      <c r="D80" s="48"/>
      <c r="E80" s="48"/>
      <c r="F80" s="48"/>
      <c r="G80" s="48"/>
      <c r="H80" s="21">
        <v>142</v>
      </c>
      <c r="I80" s="33"/>
      <c r="J80" s="33"/>
      <c r="K80" s="33">
        <f t="shared" si="0"/>
        <v>0</v>
      </c>
    </row>
    <row r="81" spans="2:13">
      <c r="B81" s="48" t="s">
        <v>13</v>
      </c>
      <c r="C81" s="48"/>
      <c r="D81" s="48"/>
      <c r="E81" s="48"/>
      <c r="F81" s="48"/>
      <c r="G81" s="48"/>
      <c r="H81" s="21">
        <v>143</v>
      </c>
      <c r="I81" s="33"/>
      <c r="J81" s="33"/>
      <c r="K81" s="33">
        <f t="shared" si="0"/>
        <v>0</v>
      </c>
    </row>
    <row r="82" spans="2:13">
      <c r="B82" s="48" t="s">
        <v>14</v>
      </c>
      <c r="C82" s="48"/>
      <c r="D82" s="48"/>
      <c r="E82" s="48"/>
      <c r="F82" s="48"/>
      <c r="G82" s="48"/>
      <c r="H82" s="21">
        <v>144</v>
      </c>
      <c r="I82" s="33"/>
      <c r="J82" s="33"/>
      <c r="K82" s="33">
        <f t="shared" si="0"/>
        <v>0</v>
      </c>
    </row>
    <row r="83" spans="2:13">
      <c r="B83" s="48" t="s">
        <v>15</v>
      </c>
      <c r="C83" s="48"/>
      <c r="D83" s="48"/>
      <c r="E83" s="48"/>
      <c r="F83" s="48"/>
      <c r="G83" s="48"/>
      <c r="H83" s="21">
        <v>145</v>
      </c>
      <c r="I83" s="9"/>
      <c r="J83" s="9"/>
      <c r="K83" s="33">
        <f t="shared" si="0"/>
        <v>0</v>
      </c>
    </row>
    <row r="84" spans="2:13">
      <c r="B84" s="48" t="s">
        <v>16</v>
      </c>
      <c r="C84" s="48"/>
      <c r="D84" s="48"/>
      <c r="E84" s="48"/>
      <c r="F84" s="48"/>
      <c r="G84" s="48"/>
      <c r="H84" s="21">
        <v>146</v>
      </c>
      <c r="I84" s="9"/>
      <c r="J84" s="9"/>
      <c r="K84" s="33">
        <f t="shared" si="0"/>
        <v>0</v>
      </c>
    </row>
    <row r="85" spans="2:13">
      <c r="B85" s="48" t="s">
        <v>17</v>
      </c>
      <c r="C85" s="48"/>
      <c r="D85" s="48"/>
      <c r="E85" s="48"/>
      <c r="F85" s="48"/>
      <c r="G85" s="48"/>
      <c r="H85" s="21">
        <v>147</v>
      </c>
      <c r="I85" s="9"/>
      <c r="J85" s="9"/>
      <c r="K85" s="33">
        <f t="shared" si="0"/>
        <v>0</v>
      </c>
    </row>
    <row r="86" spans="2:13" ht="24.6" customHeight="1">
      <c r="B86" s="46" t="s">
        <v>65</v>
      </c>
      <c r="C86" s="46"/>
      <c r="D86" s="46"/>
      <c r="E86" s="46"/>
      <c r="F86" s="46"/>
      <c r="G86" s="46"/>
      <c r="H86" s="21">
        <v>148</v>
      </c>
      <c r="I86" s="9"/>
      <c r="J86" s="9"/>
      <c r="K86" s="33">
        <f t="shared" ref="K86:K89" si="1">J86/7.5345</f>
        <v>0</v>
      </c>
    </row>
    <row r="87" spans="2:13" ht="25.9" customHeight="1">
      <c r="B87" s="46" t="s">
        <v>66</v>
      </c>
      <c r="C87" s="46"/>
      <c r="D87" s="46"/>
      <c r="E87" s="46"/>
      <c r="F87" s="46"/>
      <c r="G87" s="46"/>
      <c r="H87" s="21">
        <v>149</v>
      </c>
      <c r="I87" s="9"/>
      <c r="J87" s="9"/>
      <c r="K87" s="33">
        <f t="shared" si="1"/>
        <v>0</v>
      </c>
    </row>
    <row r="88" spans="2:13" ht="14.45" customHeight="1">
      <c r="B88" s="46" t="s">
        <v>67</v>
      </c>
      <c r="C88" s="46"/>
      <c r="D88" s="46"/>
      <c r="E88" s="46"/>
      <c r="F88" s="46"/>
      <c r="G88" s="46"/>
      <c r="H88" s="21">
        <v>150</v>
      </c>
      <c r="I88" s="30">
        <f>I21+I69+I86</f>
        <v>1249000</v>
      </c>
      <c r="J88" s="30">
        <f>J21+J69+J86</f>
        <v>1864000</v>
      </c>
      <c r="K88" s="39">
        <f t="shared" si="1"/>
        <v>247395.31488486295</v>
      </c>
    </row>
    <row r="89" spans="2:13" ht="14.45" customHeight="1">
      <c r="B89" s="46" t="s">
        <v>70</v>
      </c>
      <c r="C89" s="46"/>
      <c r="D89" s="46"/>
      <c r="E89" s="46"/>
      <c r="F89" s="46"/>
      <c r="G89" s="46"/>
      <c r="H89" s="21">
        <v>151</v>
      </c>
      <c r="I89" s="30">
        <f>I41</f>
        <v>1189000</v>
      </c>
      <c r="J89" s="30">
        <f>J41+J78+J87</f>
        <v>1794000</v>
      </c>
      <c r="K89" s="39">
        <f t="shared" si="1"/>
        <v>238104.71829583912</v>
      </c>
    </row>
    <row r="90" spans="2:13" ht="14.45" customHeight="1">
      <c r="B90" s="12"/>
      <c r="C90" s="12"/>
      <c r="D90" s="12"/>
      <c r="E90" s="12"/>
      <c r="F90" s="12"/>
      <c r="G90" s="12"/>
      <c r="H90" s="13"/>
      <c r="I90" s="14"/>
      <c r="J90" s="14"/>
    </row>
    <row r="91" spans="2:13" ht="14.45" customHeight="1">
      <c r="B91" s="41"/>
      <c r="C91" s="41"/>
      <c r="D91" s="41"/>
      <c r="E91" s="41"/>
      <c r="F91" s="41"/>
      <c r="G91" s="41"/>
      <c r="H91" s="42"/>
      <c r="I91" s="43"/>
      <c r="J91" s="43"/>
      <c r="K91" s="44"/>
    </row>
    <row r="92" spans="2:13" ht="14.45" customHeight="1">
      <c r="B92" s="40"/>
      <c r="C92" s="40"/>
      <c r="D92" s="40"/>
      <c r="E92" s="40"/>
      <c r="F92" s="40"/>
      <c r="G92" s="40"/>
      <c r="H92" s="45" t="s">
        <v>7</v>
      </c>
      <c r="I92" s="40"/>
      <c r="J92" s="44"/>
      <c r="K92" s="44"/>
    </row>
    <row r="93" spans="2:13" ht="14.45" customHeight="1">
      <c r="B93" s="40" t="s">
        <v>93</v>
      </c>
      <c r="C93" s="40"/>
      <c r="D93" s="40"/>
      <c r="E93" s="40"/>
      <c r="F93" s="40"/>
      <c r="G93" s="40"/>
      <c r="H93" s="45"/>
      <c r="I93" s="40"/>
      <c r="J93" s="44"/>
      <c r="K93" s="44"/>
    </row>
    <row r="94" spans="2:13" ht="14.45" customHeight="1">
      <c r="B94" s="40" t="s">
        <v>92</v>
      </c>
      <c r="C94" s="40"/>
      <c r="D94" s="40"/>
      <c r="E94" s="40"/>
      <c r="F94" s="40"/>
      <c r="G94" s="40"/>
      <c r="H94" s="45"/>
      <c r="I94" s="40"/>
      <c r="J94" s="44"/>
      <c r="K94" s="44"/>
    </row>
    <row r="95" spans="2:13" ht="15.75">
      <c r="B95" s="40"/>
      <c r="C95" s="40"/>
      <c r="D95" s="40"/>
      <c r="E95" s="40"/>
      <c r="F95" s="40"/>
      <c r="G95" s="40"/>
      <c r="H95" s="45"/>
      <c r="I95" s="40"/>
      <c r="J95" s="44"/>
      <c r="K95" s="44"/>
    </row>
    <row r="96" spans="2:13" ht="14.45" customHeight="1">
      <c r="B96" s="40"/>
      <c r="C96" s="40"/>
      <c r="D96" s="40"/>
      <c r="E96" s="40"/>
      <c r="F96" s="40"/>
      <c r="G96" s="40"/>
      <c r="H96" s="45" t="s">
        <v>8</v>
      </c>
      <c r="I96" s="40"/>
      <c r="J96" s="44"/>
      <c r="K96" s="44"/>
      <c r="M96" s="26"/>
    </row>
    <row r="97" spans="2:13" ht="14.45" customHeight="1">
      <c r="B97" s="40" t="s">
        <v>90</v>
      </c>
      <c r="C97" s="40"/>
      <c r="D97" s="40"/>
      <c r="E97" s="40"/>
      <c r="F97" s="40"/>
      <c r="G97" s="40"/>
      <c r="H97" s="45"/>
      <c r="I97" s="40"/>
      <c r="J97" s="44"/>
      <c r="K97" s="44"/>
      <c r="M97" s="26"/>
    </row>
    <row r="98" spans="2:13" ht="14.45" customHeight="1">
      <c r="B98" s="40" t="s">
        <v>91</v>
      </c>
      <c r="C98" s="40"/>
      <c r="D98" s="40"/>
      <c r="E98" s="40"/>
      <c r="F98" s="40"/>
      <c r="G98" s="40"/>
      <c r="H98" s="45"/>
      <c r="I98" s="40"/>
      <c r="J98" s="44"/>
      <c r="K98" s="44"/>
    </row>
    <row r="99" spans="2:13" ht="15.75">
      <c r="B99" s="40"/>
      <c r="C99" s="40"/>
      <c r="D99" s="40"/>
      <c r="E99" s="40"/>
      <c r="F99" s="40"/>
      <c r="G99" s="40"/>
      <c r="H99" s="45"/>
      <c r="I99" s="40"/>
      <c r="J99" s="44"/>
      <c r="K99" s="44"/>
    </row>
    <row r="100" spans="2:13" ht="15.75">
      <c r="B100" s="40"/>
      <c r="C100" s="40"/>
      <c r="D100" s="40"/>
      <c r="E100" s="40"/>
      <c r="F100" s="40"/>
      <c r="G100" s="40"/>
      <c r="H100" s="45" t="s">
        <v>9</v>
      </c>
      <c r="I100" s="40"/>
      <c r="J100" s="44"/>
      <c r="K100" s="44"/>
    </row>
    <row r="101" spans="2:13" ht="15.75">
      <c r="B101" s="40" t="s">
        <v>72</v>
      </c>
      <c r="C101" s="40"/>
      <c r="D101" s="40"/>
      <c r="E101" s="40"/>
      <c r="F101" s="40"/>
      <c r="G101" s="40"/>
      <c r="H101" s="45"/>
      <c r="I101" s="40"/>
      <c r="J101" s="44"/>
      <c r="K101" s="44"/>
    </row>
    <row r="102" spans="2:13" ht="15.75">
      <c r="B102" s="40"/>
      <c r="C102" s="40"/>
      <c r="D102" s="40"/>
      <c r="E102" s="40"/>
      <c r="F102" s="40"/>
      <c r="G102" s="40"/>
      <c r="H102" s="45"/>
      <c r="I102" s="40"/>
      <c r="J102" s="44"/>
      <c r="K102" s="44"/>
    </row>
    <row r="103" spans="2:13" ht="15.75">
      <c r="B103" s="40"/>
      <c r="C103" s="40"/>
      <c r="D103" s="40"/>
      <c r="E103" s="40"/>
      <c r="F103" s="40"/>
      <c r="G103" s="40"/>
      <c r="H103" s="45"/>
      <c r="I103" s="40"/>
      <c r="J103" s="44"/>
      <c r="K103" s="44"/>
    </row>
    <row r="104" spans="2:13" ht="15.75">
      <c r="B104" s="40"/>
      <c r="C104" s="40"/>
      <c r="D104" s="40"/>
      <c r="E104" s="40"/>
      <c r="F104" s="40"/>
      <c r="G104" s="40"/>
      <c r="H104" s="45"/>
      <c r="I104" s="40"/>
      <c r="J104" s="40" t="s">
        <v>89</v>
      </c>
      <c r="K104" s="44"/>
    </row>
    <row r="105" spans="2:13" ht="15.75">
      <c r="B105" s="40"/>
      <c r="C105" s="40"/>
      <c r="D105" s="40"/>
      <c r="E105" s="40"/>
      <c r="F105" s="40"/>
      <c r="G105" s="40"/>
      <c r="H105" s="40"/>
      <c r="I105" s="40"/>
      <c r="J105" s="40" t="s">
        <v>94</v>
      </c>
      <c r="K105" s="40"/>
      <c r="L105" s="40"/>
    </row>
  </sheetData>
  <mergeCells count="77">
    <mergeCell ref="B17:L17"/>
    <mergeCell ref="B18:L18"/>
    <mergeCell ref="B12:K12"/>
    <mergeCell ref="B13:K13"/>
    <mergeCell ref="B16:K16"/>
    <mergeCell ref="F15:I15"/>
    <mergeCell ref="B19:G19"/>
    <mergeCell ref="B20:G20"/>
    <mergeCell ref="B21:G21"/>
    <mergeCell ref="B22:G22"/>
    <mergeCell ref="B29:G29"/>
    <mergeCell ref="B23:G23"/>
    <mergeCell ref="B24:G24"/>
    <mergeCell ref="B25:G25"/>
    <mergeCell ref="B30:G30"/>
    <mergeCell ref="B26:G26"/>
    <mergeCell ref="B41:G41"/>
    <mergeCell ref="B42:G42"/>
    <mergeCell ref="B31:G31"/>
    <mergeCell ref="B32:G32"/>
    <mergeCell ref="B33:G33"/>
    <mergeCell ref="B34:G34"/>
    <mergeCell ref="B35:G35"/>
    <mergeCell ref="B36:G36"/>
    <mergeCell ref="B40:G40"/>
    <mergeCell ref="B37:G37"/>
    <mergeCell ref="B38:G38"/>
    <mergeCell ref="B39:G39"/>
    <mergeCell ref="B27:G27"/>
    <mergeCell ref="B28:G28"/>
    <mergeCell ref="B74:G74"/>
    <mergeCell ref="B43:G43"/>
    <mergeCell ref="B44:G44"/>
    <mergeCell ref="B49:G49"/>
    <mergeCell ref="B53:G53"/>
    <mergeCell ref="B57:G57"/>
    <mergeCell ref="B45:G45"/>
    <mergeCell ref="B46:G46"/>
    <mergeCell ref="B47:G47"/>
    <mergeCell ref="B48:G48"/>
    <mergeCell ref="C50:G50"/>
    <mergeCell ref="C51:G51"/>
    <mergeCell ref="C52:G52"/>
    <mergeCell ref="B54:G54"/>
    <mergeCell ref="B55:G55"/>
    <mergeCell ref="B56:G56"/>
    <mergeCell ref="B71:G71"/>
    <mergeCell ref="B72:G72"/>
    <mergeCell ref="B70:G70"/>
    <mergeCell ref="B68:G68"/>
    <mergeCell ref="B73:G73"/>
    <mergeCell ref="B64:G64"/>
    <mergeCell ref="B65:G65"/>
    <mergeCell ref="B66:G66"/>
    <mergeCell ref="B67:G67"/>
    <mergeCell ref="B69:G69"/>
    <mergeCell ref="B58:G58"/>
    <mergeCell ref="B59:G59"/>
    <mergeCell ref="B60:G60"/>
    <mergeCell ref="B62:G62"/>
    <mergeCell ref="B63:G63"/>
    <mergeCell ref="B61:G61"/>
    <mergeCell ref="B88:G88"/>
    <mergeCell ref="B89:G89"/>
    <mergeCell ref="B86:G86"/>
    <mergeCell ref="B87:G87"/>
    <mergeCell ref="B75:G75"/>
    <mergeCell ref="B78:G78"/>
    <mergeCell ref="B79:G79"/>
    <mergeCell ref="B80:G80"/>
    <mergeCell ref="B81:G81"/>
    <mergeCell ref="B82:G82"/>
    <mergeCell ref="B83:G83"/>
    <mergeCell ref="B84:G84"/>
    <mergeCell ref="B85:G85"/>
    <mergeCell ref="B76:G76"/>
    <mergeCell ref="B77:G77"/>
  </mergeCells>
  <conditionalFormatting sqref="I68:J68 I83:J83 I85:J87 I21:I25 I70:J73 J21:J22">
    <cfRule type="cellIs" dxfId="2" priority="4" stopIfTrue="1" operator="notEqual">
      <formula>ROUND(I21,0)</formula>
    </cfRule>
    <cfRule type="cellIs" dxfId="1" priority="5" stopIfTrue="1" operator="lessThan">
      <formula>0</formula>
    </cfRule>
  </conditionalFormatting>
  <conditionalFormatting sqref="I84:J84 I64:J67">
    <cfRule type="cellIs" dxfId="0" priority="1" stopIfTrue="1" operator="notEqual">
      <formula>ROUND(I64,0)</formula>
    </cfRule>
  </conditionalFormatting>
  <dataValidations count="2">
    <dataValidation type="whole" operator="greaterThanOrEqual" allowBlank="1" showInputMessage="1" showErrorMessage="1" errorTitle="Pogrešan upis" error="Dopušten je upis samo pozitivnih cjelobrojnih vrijednosti" sqref="I68:J68 I83:J83 I85:J87 I70:J73 I21:I25 J21:J22">
      <formula1>0</formula1>
    </dataValidation>
    <dataValidation type="whole" operator="notEqual" allowBlank="1" showInputMessage="1" showErrorMessage="1" errorTitle="Pogrešan upis" error="Dopušten je upis samo cjelobrojnih vrijednosti" sqref="I84:J84 I64:J67">
      <formula1>999999999999</formula1>
    </dataValidation>
  </dataValidations>
  <pageMargins left="0.39583333333333331" right="0.37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</dc:creator>
  <cp:lastModifiedBy>Operater02</cp:lastModifiedBy>
  <cp:lastPrinted>2023-02-01T08:20:18Z</cp:lastPrinted>
  <dcterms:created xsi:type="dcterms:W3CDTF">2016-02-25T12:11:54Z</dcterms:created>
  <dcterms:modified xsi:type="dcterms:W3CDTF">2023-02-01T08:20:21Z</dcterms:modified>
</cp:coreProperties>
</file>